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506" windowWidth="11100" windowHeight="6165" activeTab="0"/>
  </bookViews>
  <sheets>
    <sheet name="план 2021" sheetId="1" r:id="rId1"/>
  </sheets>
  <definedNames>
    <definedName name="_xlnm.Print_Area" localSheetId="0">'план 2021'!$A$1:$P$60</definedName>
  </definedNames>
  <calcPr fullCalcOnLoad="1"/>
</workbook>
</file>

<file path=xl/sharedStrings.xml><?xml version="1.0" encoding="utf-8"?>
<sst xmlns="http://schemas.openxmlformats.org/spreadsheetml/2006/main" count="97" uniqueCount="53">
  <si>
    <t>Перечень работ</t>
  </si>
  <si>
    <t>м.п.</t>
  </si>
  <si>
    <t>Ед.         изм.</t>
  </si>
  <si>
    <t>шт.</t>
  </si>
  <si>
    <t>Лен.</t>
  </si>
  <si>
    <t>Моск.</t>
  </si>
  <si>
    <t>Парт.</t>
  </si>
  <si>
    <t>Перв.</t>
  </si>
  <si>
    <t>Совет.</t>
  </si>
  <si>
    <t>Фрунз.1</t>
  </si>
  <si>
    <t>Фрунз.2</t>
  </si>
  <si>
    <t>Центр.</t>
  </si>
  <si>
    <t>ГО МГЖХ</t>
  </si>
  <si>
    <t xml:space="preserve"> </t>
  </si>
  <si>
    <t>1.Общестроительные работы, в т.ч.:</t>
  </si>
  <si>
    <t>1.1. Ремонт кровель, в т.ч.</t>
  </si>
  <si>
    <t>1.3 Ремонт стыков стеновых панелей</t>
  </si>
  <si>
    <t>1.4. Ремонт фасадов</t>
  </si>
  <si>
    <t>1.5. Ремонт балконов</t>
  </si>
  <si>
    <t>1.2. Ремонт водоотводящих устройств</t>
  </si>
  <si>
    <t>1.6. Утепление ограждающих конструкций</t>
  </si>
  <si>
    <t>2.3. Водопровод</t>
  </si>
  <si>
    <t>2.6. Восстановление тепловой изоляции</t>
  </si>
  <si>
    <t>2.1. Отопление</t>
  </si>
  <si>
    <t>2.2. Горячее водоснабжение</t>
  </si>
  <si>
    <t>2.4. Канализация</t>
  </si>
  <si>
    <t>2. Ремонт отд. уч-ков тр-дов, инж. систем, в т.ч.</t>
  </si>
  <si>
    <t>2.5. Ремонт теплообменников</t>
  </si>
  <si>
    <t>2.8.Электротехнические устройства, в т.ч.</t>
  </si>
  <si>
    <t>тыс. руб.</t>
  </si>
  <si>
    <t>тыс.руб.</t>
  </si>
  <si>
    <t xml:space="preserve">2.8.1. Замена электропроводки, электрооборуд., светил.и др.                                                        </t>
  </si>
  <si>
    <t xml:space="preserve">2.8.2. Замена светильников на энергосберегающие </t>
  </si>
  <si>
    <t>2.8.4. Ремонт оборудования охранной и пожарной сигнализации</t>
  </si>
  <si>
    <t>2.8.5. Ликвидация отказов лифтов</t>
  </si>
  <si>
    <t>2.8.3. Обслуживание (освидетельствование и ремонт) механических и электрических подъемных платформ</t>
  </si>
  <si>
    <t>МГО</t>
  </si>
  <si>
    <t>1.7. Прочие общестроительные работы, в т.ч.</t>
  </si>
  <si>
    <t>ремонт входных групп</t>
  </si>
  <si>
    <t>ремонт и устройство отмостки</t>
  </si>
  <si>
    <t>другие общестроительные работы</t>
  </si>
  <si>
    <t xml:space="preserve">2.7. Ремонт замена и установка групповых ПУ на СО и ГВС  </t>
  </si>
  <si>
    <t xml:space="preserve">2.8. Ремонт замена и установка групповых САР на СО и ГВС  </t>
  </si>
  <si>
    <t>2.9.Ремонт и замена вторичных сетей</t>
  </si>
  <si>
    <t>2.10. Прочие работы по ремонту тр-дов и инж. систем</t>
  </si>
  <si>
    <t xml:space="preserve">ремонт и замена оконных и дверных заполнений </t>
  </si>
  <si>
    <r>
      <t>м</t>
    </r>
    <r>
      <rPr>
        <u val="single"/>
        <vertAlign val="superscript"/>
        <sz val="14"/>
        <rFont val="Times New Roman Cyr"/>
        <family val="1"/>
      </rPr>
      <t>2</t>
    </r>
  </si>
  <si>
    <r>
      <t>м</t>
    </r>
    <r>
      <rPr>
        <u val="single"/>
        <sz val="14"/>
        <rFont val="Times New Roman"/>
        <family val="1"/>
      </rPr>
      <t>³</t>
    </r>
  </si>
  <si>
    <t>Завод</t>
  </si>
  <si>
    <t>Окт.</t>
  </si>
  <si>
    <t>Всего выделено финансирование на текущий ремонт, в том числе:</t>
  </si>
  <si>
    <t xml:space="preserve">План текущего ремонта жилищного фонда, находящегося на техническом обслуживании </t>
  </si>
  <si>
    <t>КУП ЖКХ районов г. Минска, на 2021 год</t>
  </si>
</sst>
</file>

<file path=xl/styles.xml><?xml version="1.0" encoding="utf-8"?>
<styleSheet xmlns="http://schemas.openxmlformats.org/spreadsheetml/2006/main">
  <numFmts count="3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#,##0_р_."/>
    <numFmt numFmtId="194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i/>
      <sz val="14"/>
      <name val="Times New Roman Cyr"/>
      <family val="0"/>
    </font>
    <font>
      <b/>
      <sz val="14"/>
      <name val="Times New Roman Cyr"/>
      <family val="0"/>
    </font>
    <font>
      <u val="single"/>
      <sz val="14"/>
      <name val="Times New Roman Cyr"/>
      <family val="1"/>
    </font>
    <font>
      <u val="single"/>
      <vertAlign val="superscript"/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24"/>
      <name val="Times New Roman Cyr"/>
      <family val="0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3" fillId="33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180" fontId="3" fillId="34" borderId="17" xfId="0" applyNumberFormat="1" applyFont="1" applyFill="1" applyBorder="1" applyAlignment="1">
      <alignment horizontal="center" vertical="center"/>
    </xf>
    <xf numFmtId="2" fontId="6" fillId="34" borderId="18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2" fontId="10" fillId="35" borderId="2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2" fontId="10" fillId="0" borderId="2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2" fontId="10" fillId="0" borderId="2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35" borderId="25" xfId="0" applyFont="1" applyFill="1" applyBorder="1" applyAlignment="1">
      <alignment horizontal="left" vertical="center" wrapText="1"/>
    </xf>
    <xf numFmtId="0" fontId="3" fillId="35" borderId="25" xfId="0" applyFont="1" applyFill="1" applyBorder="1" applyAlignment="1">
      <alignment horizontal="center" vertical="center"/>
    </xf>
    <xf numFmtId="2" fontId="10" fillId="35" borderId="26" xfId="0" applyNumberFormat="1" applyFont="1" applyFill="1" applyBorder="1" applyAlignment="1">
      <alignment horizontal="center" vertical="center"/>
    </xf>
    <xf numFmtId="2" fontId="6" fillId="33" borderId="27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/>
    </xf>
    <xf numFmtId="2" fontId="10" fillId="35" borderId="29" xfId="0" applyNumberFormat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/>
    </xf>
    <xf numFmtId="2" fontId="10" fillId="35" borderId="0" xfId="0" applyNumberFormat="1" applyFont="1" applyFill="1" applyBorder="1" applyAlignment="1">
      <alignment horizontal="center" vertical="center"/>
    </xf>
    <xf numFmtId="2" fontId="10" fillId="35" borderId="28" xfId="0" applyNumberFormat="1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2" fontId="9" fillId="34" borderId="32" xfId="0" applyNumberFormat="1" applyFont="1" applyFill="1" applyBorder="1" applyAlignment="1">
      <alignment horizontal="center" vertical="center" wrapText="1"/>
    </xf>
    <xf numFmtId="2" fontId="9" fillId="34" borderId="13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4" fontId="3" fillId="0" borderId="21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view="pageBreakPreview" zoomScale="86" zoomScaleNormal="82" zoomScaleSheetLayoutView="86" workbookViewId="0" topLeftCell="A1">
      <selection activeCell="I7" sqref="I7"/>
    </sheetView>
  </sheetViews>
  <sheetFormatPr defaultColWidth="9.00390625" defaultRowHeight="12.75"/>
  <cols>
    <col min="1" max="1" width="0.2421875" style="1" customWidth="1"/>
    <col min="2" max="2" width="0.6171875" style="1" hidden="1" customWidth="1"/>
    <col min="3" max="3" width="42.375" style="1" customWidth="1"/>
    <col min="4" max="4" width="12.375" style="1" customWidth="1"/>
    <col min="5" max="16" width="18.75390625" style="1" customWidth="1"/>
    <col min="17" max="16384" width="9.125" style="1" customWidth="1"/>
  </cols>
  <sheetData>
    <row r="1" spans="14:15" ht="18.75">
      <c r="N1" s="2"/>
      <c r="O1" s="2"/>
    </row>
    <row r="2" spans="3:16" ht="28.5" customHeight="1">
      <c r="C2" s="92" t="s">
        <v>51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ht="30.75" customHeight="1" thickBot="1">
      <c r="B3" s="3"/>
      <c r="C3" s="93" t="s">
        <v>52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32" ht="21" customHeight="1">
      <c r="A4" s="4"/>
      <c r="B4" s="5"/>
      <c r="C4" s="75" t="s">
        <v>0</v>
      </c>
      <c r="D4" s="75" t="s">
        <v>2</v>
      </c>
      <c r="E4" s="69" t="s">
        <v>12</v>
      </c>
      <c r="F4" s="72" t="s">
        <v>48</v>
      </c>
      <c r="G4" s="69" t="s">
        <v>4</v>
      </c>
      <c r="H4" s="72" t="s">
        <v>5</v>
      </c>
      <c r="I4" s="69" t="s">
        <v>49</v>
      </c>
      <c r="J4" s="72" t="s">
        <v>6</v>
      </c>
      <c r="K4" s="69" t="s">
        <v>7</v>
      </c>
      <c r="L4" s="72" t="s">
        <v>8</v>
      </c>
      <c r="M4" s="72" t="s">
        <v>9</v>
      </c>
      <c r="N4" s="69" t="s">
        <v>10</v>
      </c>
      <c r="O4" s="72" t="s">
        <v>11</v>
      </c>
      <c r="P4" s="72" t="s">
        <v>36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16" ht="29.25" customHeight="1">
      <c r="A5" s="6"/>
      <c r="B5" s="7"/>
      <c r="C5" s="76"/>
      <c r="D5" s="76"/>
      <c r="E5" s="70"/>
      <c r="F5" s="73"/>
      <c r="G5" s="70"/>
      <c r="H5" s="73"/>
      <c r="I5" s="70"/>
      <c r="J5" s="73"/>
      <c r="K5" s="70"/>
      <c r="L5" s="73"/>
      <c r="M5" s="73"/>
      <c r="N5" s="70"/>
      <c r="O5" s="73"/>
      <c r="P5" s="73"/>
    </row>
    <row r="6" spans="1:16" ht="40.5" customHeight="1" thickBot="1">
      <c r="A6" s="8"/>
      <c r="B6" s="9"/>
      <c r="C6" s="77"/>
      <c r="D6" s="77"/>
      <c r="E6" s="71"/>
      <c r="F6" s="74"/>
      <c r="G6" s="71"/>
      <c r="H6" s="74"/>
      <c r="I6" s="71"/>
      <c r="J6" s="74"/>
      <c r="K6" s="71"/>
      <c r="L6" s="74"/>
      <c r="M6" s="74"/>
      <c r="N6" s="71"/>
      <c r="O6" s="74"/>
      <c r="P6" s="74"/>
    </row>
    <row r="7" spans="2:16" ht="65.25" customHeight="1" thickBot="1">
      <c r="B7" s="10"/>
      <c r="C7" s="51" t="s">
        <v>50</v>
      </c>
      <c r="D7" s="11"/>
      <c r="E7" s="43">
        <f aca="true" t="shared" si="0" ref="E7:E20">F7+G7+H7+I7+J7+K7+L7+M7+N7+O7+P7</f>
        <v>57899.9999</v>
      </c>
      <c r="F7" s="43">
        <f aca="true" t="shared" si="1" ref="F7:P7">F8+F29</f>
        <v>6020.0009</v>
      </c>
      <c r="G7" s="43">
        <f t="shared" si="1"/>
        <v>6474</v>
      </c>
      <c r="H7" s="43">
        <f t="shared" si="1"/>
        <v>6536</v>
      </c>
      <c r="I7" s="43">
        <f t="shared" si="1"/>
        <v>5381</v>
      </c>
      <c r="J7" s="43">
        <f t="shared" si="1"/>
        <v>5323</v>
      </c>
      <c r="K7" s="43">
        <f t="shared" si="1"/>
        <v>4218</v>
      </c>
      <c r="L7" s="43">
        <f t="shared" si="1"/>
        <v>5906</v>
      </c>
      <c r="M7" s="43">
        <f t="shared" si="1"/>
        <v>6415.0019999999995</v>
      </c>
      <c r="N7" s="43">
        <f t="shared" si="1"/>
        <v>6238</v>
      </c>
      <c r="O7" s="43">
        <f t="shared" si="1"/>
        <v>4432</v>
      </c>
      <c r="P7" s="43">
        <f t="shared" si="1"/>
        <v>956.9970000000001</v>
      </c>
    </row>
    <row r="8" spans="1:16" ht="66.75" customHeight="1" thickBot="1">
      <c r="A8" s="12"/>
      <c r="B8" s="13"/>
      <c r="C8" s="14" t="s">
        <v>14</v>
      </c>
      <c r="D8" s="15" t="s">
        <v>29</v>
      </c>
      <c r="E8" s="16">
        <f t="shared" si="0"/>
        <v>31047.3173</v>
      </c>
      <c r="F8" s="16">
        <f aca="true" t="shared" si="2" ref="F8:P8">F10+F12+F14+F16+F18+F20+F21</f>
        <v>3695.9833</v>
      </c>
      <c r="G8" s="16">
        <f t="shared" si="2"/>
        <v>3723</v>
      </c>
      <c r="H8" s="16">
        <f t="shared" si="2"/>
        <v>2949.05</v>
      </c>
      <c r="I8" s="16">
        <f t="shared" si="2"/>
        <v>2404.9100000000003</v>
      </c>
      <c r="J8" s="16">
        <f t="shared" si="2"/>
        <v>3392.7899999999995</v>
      </c>
      <c r="K8" s="16">
        <f t="shared" si="2"/>
        <v>2024</v>
      </c>
      <c r="L8" s="16">
        <f t="shared" si="2"/>
        <v>2309.5</v>
      </c>
      <c r="M8" s="16">
        <f t="shared" si="2"/>
        <v>4221.48</v>
      </c>
      <c r="N8" s="16">
        <f t="shared" si="2"/>
        <v>3880.5</v>
      </c>
      <c r="O8" s="16">
        <f t="shared" si="2"/>
        <v>1721.9099999999999</v>
      </c>
      <c r="P8" s="16">
        <f t="shared" si="2"/>
        <v>724.1940000000001</v>
      </c>
    </row>
    <row r="9" spans="2:33" ht="30" customHeight="1">
      <c r="B9" s="3"/>
      <c r="C9" s="78" t="s">
        <v>15</v>
      </c>
      <c r="D9" s="17" t="s">
        <v>46</v>
      </c>
      <c r="E9" s="18">
        <f t="shared" si="0"/>
        <v>240786</v>
      </c>
      <c r="F9" s="18">
        <v>32000</v>
      </c>
      <c r="G9" s="18">
        <v>23000</v>
      </c>
      <c r="H9" s="18">
        <v>30000</v>
      </c>
      <c r="I9" s="18">
        <v>10200</v>
      </c>
      <c r="J9" s="18">
        <v>25000</v>
      </c>
      <c r="K9" s="18">
        <v>23590</v>
      </c>
      <c r="L9" s="18">
        <v>24296</v>
      </c>
      <c r="M9" s="18">
        <v>26990</v>
      </c>
      <c r="N9" s="18">
        <v>29200</v>
      </c>
      <c r="O9" s="18">
        <v>15000</v>
      </c>
      <c r="P9" s="18">
        <v>1510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2:33" ht="30" customHeight="1">
      <c r="B10" s="3"/>
      <c r="C10" s="79"/>
      <c r="D10" s="20" t="s">
        <v>29</v>
      </c>
      <c r="E10" s="50">
        <f t="shared" si="0"/>
        <v>8392.6863</v>
      </c>
      <c r="F10" s="46">
        <v>1040.0963</v>
      </c>
      <c r="G10" s="21">
        <v>812</v>
      </c>
      <c r="H10" s="21">
        <v>1057.8</v>
      </c>
      <c r="I10" s="21">
        <v>359.65</v>
      </c>
      <c r="J10" s="21">
        <v>827.75</v>
      </c>
      <c r="K10" s="21">
        <v>876.2</v>
      </c>
      <c r="L10" s="21">
        <v>856.7</v>
      </c>
      <c r="M10" s="21">
        <v>1008.9</v>
      </c>
      <c r="N10" s="21">
        <v>1029.59</v>
      </c>
      <c r="O10" s="21">
        <v>474</v>
      </c>
      <c r="P10" s="21">
        <v>50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2:33" ht="30" customHeight="1">
      <c r="B11" s="3"/>
      <c r="C11" s="80" t="s">
        <v>19</v>
      </c>
      <c r="D11" s="22" t="s">
        <v>1</v>
      </c>
      <c r="E11" s="24">
        <f t="shared" si="0"/>
        <v>10210</v>
      </c>
      <c r="F11" s="24">
        <v>190</v>
      </c>
      <c r="G11" s="24">
        <v>600</v>
      </c>
      <c r="H11" s="24">
        <v>1000</v>
      </c>
      <c r="I11" s="24">
        <v>300</v>
      </c>
      <c r="J11" s="24">
        <v>3000</v>
      </c>
      <c r="K11" s="24">
        <v>674</v>
      </c>
      <c r="L11" s="24">
        <v>1695</v>
      </c>
      <c r="M11" s="24">
        <v>651</v>
      </c>
      <c r="N11" s="24">
        <v>300</v>
      </c>
      <c r="O11" s="24">
        <v>1800</v>
      </c>
      <c r="P11" s="24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2:33" ht="30" customHeight="1">
      <c r="B12" s="3"/>
      <c r="C12" s="79"/>
      <c r="D12" s="20" t="s">
        <v>29</v>
      </c>
      <c r="E12" s="21">
        <f t="shared" si="0"/>
        <v>323.234</v>
      </c>
      <c r="F12" s="46">
        <v>6.004</v>
      </c>
      <c r="G12" s="21">
        <v>20</v>
      </c>
      <c r="H12" s="21">
        <v>32.24</v>
      </c>
      <c r="I12" s="21">
        <v>9.67</v>
      </c>
      <c r="J12" s="21">
        <v>90.81</v>
      </c>
      <c r="K12" s="21">
        <v>20.22</v>
      </c>
      <c r="L12" s="21">
        <v>54.66</v>
      </c>
      <c r="M12" s="21">
        <v>17.96</v>
      </c>
      <c r="N12" s="21">
        <v>9.67</v>
      </c>
      <c r="O12" s="21">
        <v>62</v>
      </c>
      <c r="P12" s="21">
        <v>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2:33" ht="30" customHeight="1">
      <c r="B13" s="3"/>
      <c r="C13" s="80" t="s">
        <v>16</v>
      </c>
      <c r="D13" s="22" t="s">
        <v>1</v>
      </c>
      <c r="E13" s="24">
        <f t="shared" si="0"/>
        <v>188438</v>
      </c>
      <c r="F13" s="24">
        <v>30500</v>
      </c>
      <c r="G13" s="24">
        <v>30000</v>
      </c>
      <c r="H13" s="24">
        <v>25000</v>
      </c>
      <c r="I13" s="24">
        <v>2500</v>
      </c>
      <c r="J13" s="24">
        <v>2000</v>
      </c>
      <c r="K13" s="24">
        <v>10110</v>
      </c>
      <c r="L13" s="24">
        <v>2130</v>
      </c>
      <c r="M13" s="24">
        <v>41648</v>
      </c>
      <c r="N13" s="24">
        <v>41600</v>
      </c>
      <c r="O13" s="24">
        <v>1750</v>
      </c>
      <c r="P13" s="24">
        <v>1200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2:33" ht="30" customHeight="1">
      <c r="B14" s="3"/>
      <c r="C14" s="79"/>
      <c r="D14" s="20" t="s">
        <v>29</v>
      </c>
      <c r="E14" s="21">
        <f t="shared" si="0"/>
        <v>1329.371</v>
      </c>
      <c r="F14" s="46">
        <v>211.853</v>
      </c>
      <c r="G14" s="21">
        <v>209</v>
      </c>
      <c r="H14" s="21">
        <v>173.5</v>
      </c>
      <c r="I14" s="21">
        <v>17.35</v>
      </c>
      <c r="J14" s="21">
        <v>13.04</v>
      </c>
      <c r="K14" s="21">
        <v>70</v>
      </c>
      <c r="L14" s="21">
        <v>18.6</v>
      </c>
      <c r="M14" s="21">
        <v>305.7</v>
      </c>
      <c r="N14" s="65">
        <v>288.7</v>
      </c>
      <c r="O14" s="65">
        <v>13.3</v>
      </c>
      <c r="P14" s="65">
        <v>8.328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2:33" ht="30" customHeight="1">
      <c r="B15" s="3"/>
      <c r="C15" s="80" t="s">
        <v>17</v>
      </c>
      <c r="D15" s="22" t="s">
        <v>46</v>
      </c>
      <c r="E15" s="24">
        <f t="shared" si="0"/>
        <v>283689</v>
      </c>
      <c r="F15" s="24">
        <v>30000</v>
      </c>
      <c r="G15" s="24">
        <v>30000</v>
      </c>
      <c r="H15" s="24">
        <v>25000</v>
      </c>
      <c r="I15" s="24">
        <v>17100</v>
      </c>
      <c r="J15" s="24">
        <v>30000</v>
      </c>
      <c r="K15" s="24">
        <v>14992</v>
      </c>
      <c r="L15" s="24">
        <v>18690</v>
      </c>
      <c r="M15" s="63">
        <v>54142</v>
      </c>
      <c r="N15" s="66">
        <v>47865</v>
      </c>
      <c r="O15" s="49">
        <v>15000</v>
      </c>
      <c r="P15" s="49">
        <v>900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2:33" ht="30" customHeight="1">
      <c r="B16" s="3"/>
      <c r="C16" s="79"/>
      <c r="D16" s="20" t="s">
        <v>29</v>
      </c>
      <c r="E16" s="50">
        <f t="shared" si="0"/>
        <v>8373.891</v>
      </c>
      <c r="F16" s="46">
        <v>913.125</v>
      </c>
      <c r="G16" s="21">
        <v>914</v>
      </c>
      <c r="H16" s="21">
        <v>761</v>
      </c>
      <c r="I16" s="21">
        <v>520.52</v>
      </c>
      <c r="J16" s="21">
        <v>857.4</v>
      </c>
      <c r="K16" s="21">
        <v>472</v>
      </c>
      <c r="L16" s="21">
        <v>568.9</v>
      </c>
      <c r="M16" s="64">
        <v>1477.55</v>
      </c>
      <c r="N16" s="67">
        <v>1457</v>
      </c>
      <c r="O16" s="21">
        <v>405</v>
      </c>
      <c r="P16" s="21">
        <v>27.396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2:16" ht="30" customHeight="1">
      <c r="B17" s="3"/>
      <c r="C17" s="80" t="s">
        <v>18</v>
      </c>
      <c r="D17" s="22" t="s">
        <v>3</v>
      </c>
      <c r="E17" s="24">
        <f t="shared" si="0"/>
        <v>1680</v>
      </c>
      <c r="F17" s="24">
        <v>120</v>
      </c>
      <c r="G17" s="24">
        <v>57</v>
      </c>
      <c r="H17" s="24">
        <v>100</v>
      </c>
      <c r="I17" s="24">
        <v>250</v>
      </c>
      <c r="J17" s="24">
        <v>650</v>
      </c>
      <c r="K17" s="24">
        <v>54</v>
      </c>
      <c r="L17" s="24">
        <v>113</v>
      </c>
      <c r="M17" s="24">
        <v>180</v>
      </c>
      <c r="N17" s="24">
        <v>96</v>
      </c>
      <c r="O17" s="24">
        <v>60</v>
      </c>
      <c r="P17" s="24">
        <v>0</v>
      </c>
    </row>
    <row r="18" spans="2:16" ht="30" customHeight="1">
      <c r="B18" s="3"/>
      <c r="C18" s="79"/>
      <c r="D18" s="20" t="s">
        <v>29</v>
      </c>
      <c r="E18" s="21">
        <f t="shared" si="0"/>
        <v>1340.41</v>
      </c>
      <c r="F18" s="46">
        <v>100.98</v>
      </c>
      <c r="G18" s="21">
        <v>48</v>
      </c>
      <c r="H18" s="21">
        <v>84.58</v>
      </c>
      <c r="I18" s="21">
        <v>211.44</v>
      </c>
      <c r="J18" s="21">
        <v>516.18</v>
      </c>
      <c r="K18" s="21">
        <v>44</v>
      </c>
      <c r="L18" s="21">
        <v>95.9</v>
      </c>
      <c r="M18" s="21">
        <v>113.14</v>
      </c>
      <c r="N18" s="21">
        <v>81.19</v>
      </c>
      <c r="O18" s="21">
        <v>45</v>
      </c>
      <c r="P18" s="21">
        <v>0</v>
      </c>
    </row>
    <row r="19" spans="2:33" ht="30" customHeight="1">
      <c r="B19" s="3"/>
      <c r="C19" s="80" t="s">
        <v>20</v>
      </c>
      <c r="D19" s="22" t="s">
        <v>46</v>
      </c>
      <c r="E19" s="24">
        <f t="shared" si="0"/>
        <v>16696</v>
      </c>
      <c r="F19" s="24">
        <v>3000</v>
      </c>
      <c r="G19" s="24">
        <v>1800</v>
      </c>
      <c r="H19" s="24">
        <v>3000</v>
      </c>
      <c r="I19" s="24">
        <v>900</v>
      </c>
      <c r="J19" s="24">
        <v>1500</v>
      </c>
      <c r="K19" s="24">
        <v>607</v>
      </c>
      <c r="L19" s="24">
        <v>1330</v>
      </c>
      <c r="M19" s="24">
        <v>1119</v>
      </c>
      <c r="N19" s="24">
        <v>2340</v>
      </c>
      <c r="O19" s="24">
        <v>1100</v>
      </c>
      <c r="P19" s="24"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2:33" ht="30" customHeight="1">
      <c r="B20" s="3"/>
      <c r="C20" s="79"/>
      <c r="D20" s="20" t="s">
        <v>29</v>
      </c>
      <c r="E20" s="21">
        <f t="shared" si="0"/>
        <v>1556.3199999999997</v>
      </c>
      <c r="F20" s="21">
        <v>261</v>
      </c>
      <c r="G20" s="21">
        <v>158</v>
      </c>
      <c r="H20" s="21">
        <v>261.38</v>
      </c>
      <c r="I20" s="21">
        <v>78.42</v>
      </c>
      <c r="J20" s="21">
        <v>122.72</v>
      </c>
      <c r="K20" s="21">
        <v>54</v>
      </c>
      <c r="L20" s="21">
        <v>147.6</v>
      </c>
      <c r="M20" s="21">
        <v>169.32</v>
      </c>
      <c r="N20" s="21">
        <v>203.88</v>
      </c>
      <c r="O20" s="21">
        <v>100</v>
      </c>
      <c r="P20" s="21">
        <v>0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2:33" ht="56.25" customHeight="1">
      <c r="B21" s="3"/>
      <c r="C21" s="61" t="s">
        <v>37</v>
      </c>
      <c r="D21" s="25" t="s">
        <v>29</v>
      </c>
      <c r="E21" s="26">
        <f aca="true" t="shared" si="3" ref="E21:P21">E23+E25+E27+E28</f>
        <v>9731.404999999999</v>
      </c>
      <c r="F21" s="47">
        <f t="shared" si="3"/>
        <v>1162.925</v>
      </c>
      <c r="G21" s="26">
        <f t="shared" si="3"/>
        <v>1562</v>
      </c>
      <c r="H21" s="26">
        <f t="shared" si="3"/>
        <v>578.5500000000001</v>
      </c>
      <c r="I21" s="26">
        <f t="shared" si="3"/>
        <v>1207.8600000000001</v>
      </c>
      <c r="J21" s="26">
        <f t="shared" si="3"/>
        <v>964.89</v>
      </c>
      <c r="K21" s="26">
        <f t="shared" si="3"/>
        <v>487.58</v>
      </c>
      <c r="L21" s="26">
        <f t="shared" si="3"/>
        <v>567.14</v>
      </c>
      <c r="M21" s="26">
        <f t="shared" si="3"/>
        <v>1128.9099999999999</v>
      </c>
      <c r="N21" s="26">
        <f t="shared" si="3"/>
        <v>810.47</v>
      </c>
      <c r="O21" s="26">
        <f t="shared" si="3"/>
        <v>622.61</v>
      </c>
      <c r="P21" s="26">
        <f t="shared" si="3"/>
        <v>638.47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2:33" ht="30" customHeight="1">
      <c r="B22" s="3"/>
      <c r="C22" s="81" t="s">
        <v>38</v>
      </c>
      <c r="D22" s="22" t="s">
        <v>3</v>
      </c>
      <c r="E22" s="24">
        <f aca="true" t="shared" si="4" ref="E22:E45">F22+G22+H22+I22+J22+K22+L22+M22+N22+O22+P22</f>
        <v>1379</v>
      </c>
      <c r="F22" s="24">
        <v>391</v>
      </c>
      <c r="G22" s="24">
        <v>88</v>
      </c>
      <c r="H22" s="24">
        <v>60</v>
      </c>
      <c r="I22" s="24">
        <v>57</v>
      </c>
      <c r="J22" s="24">
        <v>130</v>
      </c>
      <c r="K22" s="24">
        <v>101</v>
      </c>
      <c r="L22" s="24">
        <v>79</v>
      </c>
      <c r="M22" s="24">
        <v>216</v>
      </c>
      <c r="N22" s="24">
        <v>198</v>
      </c>
      <c r="O22" s="24">
        <v>59</v>
      </c>
      <c r="P22" s="24">
        <v>0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2:33" ht="30" customHeight="1">
      <c r="B23" s="3"/>
      <c r="C23" s="82"/>
      <c r="D23" s="20" t="s">
        <v>29</v>
      </c>
      <c r="E23" s="21">
        <f t="shared" si="4"/>
        <v>1517.41</v>
      </c>
      <c r="F23" s="21">
        <v>254</v>
      </c>
      <c r="G23" s="21">
        <v>97</v>
      </c>
      <c r="H23" s="21">
        <v>65.55</v>
      </c>
      <c r="I23" s="21">
        <v>62.28</v>
      </c>
      <c r="J23" s="21">
        <v>133.36</v>
      </c>
      <c r="K23" s="21">
        <v>104</v>
      </c>
      <c r="L23" s="21">
        <v>86.31</v>
      </c>
      <c r="M23" s="21">
        <v>459.2</v>
      </c>
      <c r="N23" s="21">
        <v>216.33</v>
      </c>
      <c r="O23" s="21">
        <v>39.38</v>
      </c>
      <c r="P23" s="21">
        <v>0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2:33" ht="30" customHeight="1">
      <c r="B24" s="3"/>
      <c r="C24" s="81" t="s">
        <v>39</v>
      </c>
      <c r="D24" s="22" t="s">
        <v>46</v>
      </c>
      <c r="E24" s="24">
        <f t="shared" si="4"/>
        <v>29332</v>
      </c>
      <c r="F24" s="24">
        <v>5000</v>
      </c>
      <c r="G24" s="24">
        <v>5460</v>
      </c>
      <c r="H24" s="24">
        <v>5000</v>
      </c>
      <c r="I24" s="24">
        <v>900</v>
      </c>
      <c r="J24" s="24">
        <v>2200</v>
      </c>
      <c r="K24" s="24">
        <v>1685</v>
      </c>
      <c r="L24" s="24">
        <v>1230</v>
      </c>
      <c r="M24" s="24">
        <v>2707</v>
      </c>
      <c r="N24" s="24">
        <v>3550</v>
      </c>
      <c r="O24" s="24">
        <v>900</v>
      </c>
      <c r="P24" s="24">
        <v>700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2:33" ht="30" customHeight="1">
      <c r="B25" s="3"/>
      <c r="C25" s="82"/>
      <c r="D25" s="20" t="s">
        <v>29</v>
      </c>
      <c r="E25" s="21">
        <f t="shared" si="4"/>
        <v>1419.7700000000002</v>
      </c>
      <c r="F25" s="21">
        <v>238</v>
      </c>
      <c r="G25" s="21">
        <v>260</v>
      </c>
      <c r="H25" s="21">
        <v>238</v>
      </c>
      <c r="I25" s="21">
        <v>42.84</v>
      </c>
      <c r="J25" s="21">
        <v>98.34</v>
      </c>
      <c r="K25" s="21">
        <v>80</v>
      </c>
      <c r="L25" s="21">
        <v>58.55</v>
      </c>
      <c r="M25" s="21">
        <v>149.11</v>
      </c>
      <c r="N25" s="21">
        <v>168.98</v>
      </c>
      <c r="O25" s="21">
        <v>52.63</v>
      </c>
      <c r="P25" s="21">
        <v>33.32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2:33" ht="30" customHeight="1">
      <c r="B26" s="3"/>
      <c r="C26" s="81" t="s">
        <v>45</v>
      </c>
      <c r="D26" s="22" t="s">
        <v>46</v>
      </c>
      <c r="E26" s="24">
        <f t="shared" si="4"/>
        <v>5444</v>
      </c>
      <c r="F26" s="24">
        <v>324</v>
      </c>
      <c r="G26" s="24">
        <v>150</v>
      </c>
      <c r="H26" s="24">
        <v>700</v>
      </c>
      <c r="I26" s="24">
        <v>20</v>
      </c>
      <c r="J26" s="24">
        <v>1000</v>
      </c>
      <c r="K26" s="24">
        <v>155</v>
      </c>
      <c r="L26" s="24">
        <v>1345</v>
      </c>
      <c r="M26" s="24">
        <v>940</v>
      </c>
      <c r="N26" s="24">
        <v>340</v>
      </c>
      <c r="O26" s="24">
        <v>270</v>
      </c>
      <c r="P26" s="24">
        <v>200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2:33" ht="30" customHeight="1">
      <c r="B27" s="3"/>
      <c r="C27" s="87"/>
      <c r="D27" s="20" t="s">
        <v>29</v>
      </c>
      <c r="E27" s="21">
        <f t="shared" si="4"/>
        <v>878.84</v>
      </c>
      <c r="F27" s="21">
        <v>119</v>
      </c>
      <c r="G27" s="21">
        <v>105</v>
      </c>
      <c r="H27" s="21">
        <v>72.23</v>
      </c>
      <c r="I27" s="21">
        <v>8</v>
      </c>
      <c r="J27" s="21">
        <v>103.19</v>
      </c>
      <c r="K27" s="21">
        <v>34</v>
      </c>
      <c r="L27" s="21">
        <v>49.78</v>
      </c>
      <c r="M27" s="21">
        <v>260.3</v>
      </c>
      <c r="N27" s="50">
        <v>74.8</v>
      </c>
      <c r="O27" s="21">
        <v>37.6</v>
      </c>
      <c r="P27" s="21">
        <v>14.94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2:33" ht="37.5" customHeight="1" thickBot="1">
      <c r="B28" s="3"/>
      <c r="C28" s="62" t="s">
        <v>40</v>
      </c>
      <c r="D28" s="20" t="s">
        <v>29</v>
      </c>
      <c r="E28" s="26">
        <f t="shared" si="4"/>
        <v>5915.384999999999</v>
      </c>
      <c r="F28" s="26">
        <v>551.925</v>
      </c>
      <c r="G28" s="26">
        <v>1100</v>
      </c>
      <c r="H28" s="26">
        <v>202.77</v>
      </c>
      <c r="I28" s="26">
        <v>1094.74</v>
      </c>
      <c r="J28" s="26">
        <v>630</v>
      </c>
      <c r="K28" s="26">
        <v>269.58</v>
      </c>
      <c r="L28" s="26">
        <v>372.5</v>
      </c>
      <c r="M28" s="26">
        <v>260.3</v>
      </c>
      <c r="N28" s="26">
        <v>350.36</v>
      </c>
      <c r="O28" s="26">
        <v>493</v>
      </c>
      <c r="P28" s="26">
        <v>590.21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ht="53.25" customHeight="1" thickBot="1">
      <c r="A29" s="12"/>
      <c r="B29" s="27"/>
      <c r="C29" s="57" t="s">
        <v>26</v>
      </c>
      <c r="D29" s="58" t="s">
        <v>29</v>
      </c>
      <c r="E29" s="59">
        <f t="shared" si="4"/>
        <v>26852.6826</v>
      </c>
      <c r="F29" s="60">
        <f aca="true" t="shared" si="5" ref="F29:P29">F31+F33+F35+F37+F39+F41+F43+F45+F46+F56+F57</f>
        <v>2324.0176</v>
      </c>
      <c r="G29" s="60">
        <f t="shared" si="5"/>
        <v>2751</v>
      </c>
      <c r="H29" s="60">
        <f t="shared" si="5"/>
        <v>3586.95</v>
      </c>
      <c r="I29" s="60">
        <f t="shared" si="5"/>
        <v>2976.09</v>
      </c>
      <c r="J29" s="60">
        <f t="shared" si="5"/>
        <v>1930.21</v>
      </c>
      <c r="K29" s="60">
        <f t="shared" si="5"/>
        <v>2194</v>
      </c>
      <c r="L29" s="60">
        <f t="shared" si="5"/>
        <v>3596.5</v>
      </c>
      <c r="M29" s="60">
        <f t="shared" si="5"/>
        <v>2193.522</v>
      </c>
      <c r="N29" s="60">
        <f t="shared" si="5"/>
        <v>2357.5000000000005</v>
      </c>
      <c r="O29" s="60">
        <f t="shared" si="5"/>
        <v>2710.09</v>
      </c>
      <c r="P29" s="60">
        <f t="shared" si="5"/>
        <v>232.803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2:33" ht="30" customHeight="1">
      <c r="B30" s="3"/>
      <c r="C30" s="88" t="s">
        <v>23</v>
      </c>
      <c r="D30" s="17" t="s">
        <v>1</v>
      </c>
      <c r="E30" s="18">
        <f t="shared" si="4"/>
        <v>21441</v>
      </c>
      <c r="F30" s="18">
        <v>1980</v>
      </c>
      <c r="G30" s="24">
        <v>1400</v>
      </c>
      <c r="H30" s="24">
        <v>1200</v>
      </c>
      <c r="I30" s="24">
        <v>2320</v>
      </c>
      <c r="J30" s="24">
        <v>2583</v>
      </c>
      <c r="K30" s="24">
        <v>2426</v>
      </c>
      <c r="L30" s="24">
        <v>3790</v>
      </c>
      <c r="M30" s="24">
        <v>1130</v>
      </c>
      <c r="N30" s="24">
        <v>1362</v>
      </c>
      <c r="O30" s="24">
        <v>3200</v>
      </c>
      <c r="P30" s="24">
        <v>50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2:33" ht="30" customHeight="1">
      <c r="B31" s="3"/>
      <c r="C31" s="84"/>
      <c r="D31" s="20" t="s">
        <v>29</v>
      </c>
      <c r="E31" s="21">
        <f t="shared" si="4"/>
        <v>4749.7856</v>
      </c>
      <c r="F31" s="46">
        <v>419.0036</v>
      </c>
      <c r="G31" s="21">
        <v>296</v>
      </c>
      <c r="H31" s="21">
        <v>253.92</v>
      </c>
      <c r="I31" s="21">
        <v>490.912</v>
      </c>
      <c r="J31" s="21">
        <v>513.13</v>
      </c>
      <c r="K31" s="21">
        <v>532</v>
      </c>
      <c r="L31" s="21">
        <v>817</v>
      </c>
      <c r="M31" s="21">
        <v>277.35</v>
      </c>
      <c r="N31" s="21">
        <v>288.3</v>
      </c>
      <c r="O31" s="21">
        <v>851.59</v>
      </c>
      <c r="P31" s="21">
        <v>10.58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3:16" s="28" customFormat="1" ht="30" customHeight="1">
      <c r="C32" s="83" t="s">
        <v>24</v>
      </c>
      <c r="D32" s="22" t="s">
        <v>1</v>
      </c>
      <c r="E32" s="24">
        <f t="shared" si="4"/>
        <v>26705</v>
      </c>
      <c r="F32" s="24">
        <v>1650</v>
      </c>
      <c r="G32" s="24">
        <v>1600</v>
      </c>
      <c r="H32" s="24">
        <v>3300</v>
      </c>
      <c r="I32" s="24">
        <v>2610</v>
      </c>
      <c r="J32" s="24">
        <v>2200</v>
      </c>
      <c r="K32" s="24">
        <v>2629</v>
      </c>
      <c r="L32" s="24">
        <v>4370</v>
      </c>
      <c r="M32" s="24">
        <v>1275</v>
      </c>
      <c r="N32" s="24">
        <v>3820</v>
      </c>
      <c r="O32" s="24">
        <v>3200</v>
      </c>
      <c r="P32" s="24">
        <v>51</v>
      </c>
    </row>
    <row r="33" spans="3:16" s="28" customFormat="1" ht="30" customHeight="1">
      <c r="C33" s="84"/>
      <c r="D33" s="20" t="s">
        <v>29</v>
      </c>
      <c r="E33" s="21">
        <f t="shared" si="4"/>
        <v>3297.015</v>
      </c>
      <c r="F33" s="21">
        <v>188</v>
      </c>
      <c r="G33" s="21">
        <v>182</v>
      </c>
      <c r="H33" s="21">
        <v>375.64</v>
      </c>
      <c r="I33" s="21">
        <v>297.1</v>
      </c>
      <c r="J33" s="21">
        <v>235.14</v>
      </c>
      <c r="K33" s="21">
        <v>343</v>
      </c>
      <c r="L33" s="21">
        <v>598.7</v>
      </c>
      <c r="M33" s="21">
        <v>181.83</v>
      </c>
      <c r="N33" s="21">
        <v>434.8</v>
      </c>
      <c r="O33" s="21">
        <v>455</v>
      </c>
      <c r="P33" s="21">
        <v>5.805</v>
      </c>
    </row>
    <row r="34" spans="3:16" s="28" customFormat="1" ht="30" customHeight="1">
      <c r="C34" s="83" t="s">
        <v>21</v>
      </c>
      <c r="D34" s="22" t="s">
        <v>1</v>
      </c>
      <c r="E34" s="24">
        <f t="shared" si="4"/>
        <v>27047</v>
      </c>
      <c r="F34" s="24">
        <v>1500</v>
      </c>
      <c r="G34" s="24">
        <v>1500</v>
      </c>
      <c r="H34" s="24">
        <v>4500</v>
      </c>
      <c r="I34" s="24">
        <v>3190</v>
      </c>
      <c r="J34" s="24">
        <v>3000</v>
      </c>
      <c r="K34" s="24">
        <v>2022</v>
      </c>
      <c r="L34" s="24">
        <v>2890</v>
      </c>
      <c r="M34" s="24">
        <v>1549</v>
      </c>
      <c r="N34" s="24">
        <v>3640</v>
      </c>
      <c r="O34" s="24">
        <v>3200</v>
      </c>
      <c r="P34" s="24">
        <v>56</v>
      </c>
    </row>
    <row r="35" spans="3:16" s="28" customFormat="1" ht="30" customHeight="1">
      <c r="C35" s="84"/>
      <c r="D35" s="20" t="s">
        <v>29</v>
      </c>
      <c r="E35" s="21">
        <f t="shared" si="4"/>
        <v>2822.4210000000003</v>
      </c>
      <c r="F35" s="46">
        <v>136.005</v>
      </c>
      <c r="G35" s="21">
        <v>136</v>
      </c>
      <c r="H35" s="21">
        <v>407.12</v>
      </c>
      <c r="I35" s="21">
        <v>288.6</v>
      </c>
      <c r="J35" s="21">
        <v>254.85</v>
      </c>
      <c r="K35" s="21">
        <v>301</v>
      </c>
      <c r="L35" s="21">
        <v>384.3</v>
      </c>
      <c r="M35" s="21">
        <v>179.13</v>
      </c>
      <c r="N35" s="21">
        <v>329.3</v>
      </c>
      <c r="O35" s="21">
        <v>401.05</v>
      </c>
      <c r="P35" s="21">
        <v>5.066</v>
      </c>
    </row>
    <row r="36" spans="3:16" s="28" customFormat="1" ht="30" customHeight="1">
      <c r="C36" s="83" t="s">
        <v>25</v>
      </c>
      <c r="D36" s="22" t="s">
        <v>1</v>
      </c>
      <c r="E36" s="24">
        <f t="shared" si="4"/>
        <v>35104</v>
      </c>
      <c r="F36" s="24">
        <v>1650</v>
      </c>
      <c r="G36" s="24">
        <v>3000</v>
      </c>
      <c r="H36" s="24">
        <v>7200</v>
      </c>
      <c r="I36" s="24">
        <v>3770</v>
      </c>
      <c r="J36" s="24">
        <v>2700</v>
      </c>
      <c r="K36" s="24">
        <v>2696</v>
      </c>
      <c r="L36" s="24">
        <v>5760</v>
      </c>
      <c r="M36" s="24">
        <v>1808</v>
      </c>
      <c r="N36" s="24">
        <v>3170</v>
      </c>
      <c r="O36" s="24">
        <v>3200</v>
      </c>
      <c r="P36" s="24">
        <v>150</v>
      </c>
    </row>
    <row r="37" spans="3:16" s="28" customFormat="1" ht="30" customHeight="1">
      <c r="C37" s="84"/>
      <c r="D37" s="20" t="s">
        <v>29</v>
      </c>
      <c r="E37" s="21">
        <f t="shared" si="4"/>
        <v>1939.483</v>
      </c>
      <c r="F37" s="46">
        <v>83.011</v>
      </c>
      <c r="G37" s="21">
        <v>151</v>
      </c>
      <c r="H37" s="21">
        <v>362.02</v>
      </c>
      <c r="I37" s="21">
        <v>189.56</v>
      </c>
      <c r="J37" s="21">
        <v>127.46</v>
      </c>
      <c r="K37" s="21">
        <v>161</v>
      </c>
      <c r="L37" s="21">
        <v>352.9</v>
      </c>
      <c r="M37" s="21">
        <v>134.69</v>
      </c>
      <c r="N37" s="21">
        <v>159.3</v>
      </c>
      <c r="O37" s="21">
        <v>211</v>
      </c>
      <c r="P37" s="21">
        <v>7.542</v>
      </c>
    </row>
    <row r="38" spans="3:16" s="28" customFormat="1" ht="30" customHeight="1">
      <c r="C38" s="85" t="s">
        <v>27</v>
      </c>
      <c r="D38" s="22" t="s">
        <v>3</v>
      </c>
      <c r="E38" s="24">
        <f t="shared" si="4"/>
        <v>194</v>
      </c>
      <c r="F38" s="24">
        <v>14</v>
      </c>
      <c r="G38" s="24">
        <v>16</v>
      </c>
      <c r="H38" s="24">
        <v>30</v>
      </c>
      <c r="I38" s="24">
        <v>7</v>
      </c>
      <c r="J38" s="24">
        <v>27</v>
      </c>
      <c r="K38" s="24">
        <v>9</v>
      </c>
      <c r="L38" s="24">
        <v>21</v>
      </c>
      <c r="M38" s="24">
        <v>32</v>
      </c>
      <c r="N38" s="24">
        <v>31</v>
      </c>
      <c r="O38" s="24">
        <v>7</v>
      </c>
      <c r="P38" s="24">
        <v>0</v>
      </c>
    </row>
    <row r="39" spans="3:17" s="28" customFormat="1" ht="30" customHeight="1">
      <c r="C39" s="86"/>
      <c r="D39" s="20" t="s">
        <v>29</v>
      </c>
      <c r="E39" s="21">
        <f t="shared" si="4"/>
        <v>973.4100000000001</v>
      </c>
      <c r="F39" s="21">
        <v>140</v>
      </c>
      <c r="G39" s="21">
        <v>75</v>
      </c>
      <c r="H39" s="21">
        <v>139.51</v>
      </c>
      <c r="I39" s="21">
        <v>32.55</v>
      </c>
      <c r="J39" s="21">
        <v>117.88</v>
      </c>
      <c r="K39" s="21">
        <v>44</v>
      </c>
      <c r="L39" s="21">
        <v>139.6</v>
      </c>
      <c r="M39" s="21">
        <v>105.67</v>
      </c>
      <c r="N39" s="21">
        <v>144.2</v>
      </c>
      <c r="O39" s="21">
        <v>35</v>
      </c>
      <c r="P39" s="21">
        <v>0</v>
      </c>
      <c r="Q39" s="29"/>
    </row>
    <row r="40" spans="3:16" s="28" customFormat="1" ht="30" customHeight="1">
      <c r="C40" s="85" t="s">
        <v>22</v>
      </c>
      <c r="D40" s="22" t="s">
        <v>47</v>
      </c>
      <c r="E40" s="24">
        <f t="shared" si="4"/>
        <v>535</v>
      </c>
      <c r="F40" s="24">
        <v>14</v>
      </c>
      <c r="G40" s="24">
        <v>50</v>
      </c>
      <c r="H40" s="24">
        <v>30</v>
      </c>
      <c r="I40" s="24">
        <v>58</v>
      </c>
      <c r="J40" s="24">
        <v>100</v>
      </c>
      <c r="K40" s="24">
        <v>20</v>
      </c>
      <c r="L40" s="24">
        <v>153</v>
      </c>
      <c r="M40" s="24">
        <v>47</v>
      </c>
      <c r="N40" s="24">
        <v>49</v>
      </c>
      <c r="O40" s="24">
        <v>12</v>
      </c>
      <c r="P40" s="24">
        <v>2</v>
      </c>
    </row>
    <row r="41" spans="3:16" s="28" customFormat="1" ht="30" customHeight="1">
      <c r="C41" s="86"/>
      <c r="D41" s="20" t="s">
        <v>29</v>
      </c>
      <c r="E41" s="21">
        <f t="shared" si="4"/>
        <v>473.70799999999997</v>
      </c>
      <c r="F41" s="46">
        <v>17.998</v>
      </c>
      <c r="G41" s="21">
        <v>65</v>
      </c>
      <c r="H41" s="21">
        <v>38.89</v>
      </c>
      <c r="I41" s="21">
        <v>75.19</v>
      </c>
      <c r="J41" s="21">
        <v>121.73</v>
      </c>
      <c r="K41" s="21">
        <v>30</v>
      </c>
      <c r="L41" s="21">
        <v>23.4</v>
      </c>
      <c r="M41" s="21">
        <v>17.27</v>
      </c>
      <c r="N41" s="21">
        <v>63.5</v>
      </c>
      <c r="O41" s="21">
        <v>18.13</v>
      </c>
      <c r="P41" s="21">
        <v>2.6</v>
      </c>
    </row>
    <row r="42" spans="3:16" s="28" customFormat="1" ht="30" customHeight="1">
      <c r="C42" s="85" t="s">
        <v>41</v>
      </c>
      <c r="D42" s="22" t="s">
        <v>3</v>
      </c>
      <c r="E42" s="24">
        <f t="shared" si="4"/>
        <v>612</v>
      </c>
      <c r="F42" s="24">
        <v>13</v>
      </c>
      <c r="G42" s="24">
        <v>100</v>
      </c>
      <c r="H42" s="24">
        <v>85</v>
      </c>
      <c r="I42" s="24">
        <v>15</v>
      </c>
      <c r="J42" s="24">
        <v>14</v>
      </c>
      <c r="K42" s="24">
        <v>182</v>
      </c>
      <c r="L42" s="24"/>
      <c r="M42" s="24">
        <v>20</v>
      </c>
      <c r="N42" s="24">
        <v>36</v>
      </c>
      <c r="O42" s="24">
        <v>140</v>
      </c>
      <c r="P42" s="24">
        <v>7</v>
      </c>
    </row>
    <row r="43" spans="3:16" s="28" customFormat="1" ht="30" customHeight="1">
      <c r="C43" s="86"/>
      <c r="D43" s="20" t="s">
        <v>29</v>
      </c>
      <c r="E43" s="21">
        <f t="shared" si="4"/>
        <v>878.1399999999999</v>
      </c>
      <c r="F43" s="21">
        <v>160</v>
      </c>
      <c r="G43" s="21">
        <v>342</v>
      </c>
      <c r="H43" s="21">
        <v>10</v>
      </c>
      <c r="I43" s="21">
        <v>20.92</v>
      </c>
      <c r="J43" s="21">
        <v>60</v>
      </c>
      <c r="K43" s="21">
        <v>68</v>
      </c>
      <c r="L43" s="21">
        <v>120</v>
      </c>
      <c r="M43" s="21">
        <v>31.38</v>
      </c>
      <c r="N43" s="21">
        <v>12.8</v>
      </c>
      <c r="O43" s="21">
        <v>50.12</v>
      </c>
      <c r="P43" s="21">
        <v>2.92</v>
      </c>
    </row>
    <row r="44" spans="3:16" s="28" customFormat="1" ht="30" customHeight="1">
      <c r="C44" s="85" t="s">
        <v>42</v>
      </c>
      <c r="D44" s="22" t="s">
        <v>3</v>
      </c>
      <c r="E44" s="24">
        <f t="shared" si="4"/>
        <v>202</v>
      </c>
      <c r="F44" s="24">
        <v>17</v>
      </c>
      <c r="G44" s="24">
        <v>15</v>
      </c>
      <c r="H44" s="24">
        <v>60</v>
      </c>
      <c r="I44" s="24">
        <v>4</v>
      </c>
      <c r="J44" s="24">
        <v>5</v>
      </c>
      <c r="K44" s="24">
        <v>14</v>
      </c>
      <c r="L44" s="24"/>
      <c r="M44" s="24">
        <v>27</v>
      </c>
      <c r="N44" s="24">
        <v>40</v>
      </c>
      <c r="O44" s="24">
        <v>13</v>
      </c>
      <c r="P44" s="24">
        <v>7</v>
      </c>
    </row>
    <row r="45" spans="3:16" s="28" customFormat="1" ht="30" customHeight="1">
      <c r="C45" s="86"/>
      <c r="D45" s="20" t="s">
        <v>29</v>
      </c>
      <c r="E45" s="21">
        <f t="shared" si="4"/>
        <v>584.3000000000001</v>
      </c>
      <c r="F45" s="21">
        <v>295</v>
      </c>
      <c r="G45" s="21">
        <v>20</v>
      </c>
      <c r="H45" s="21">
        <v>20</v>
      </c>
      <c r="I45" s="21">
        <v>56</v>
      </c>
      <c r="J45" s="21">
        <v>80</v>
      </c>
      <c r="K45" s="21">
        <v>20</v>
      </c>
      <c r="L45" s="21"/>
      <c r="M45" s="21">
        <v>33.7</v>
      </c>
      <c r="N45" s="21">
        <v>17.5</v>
      </c>
      <c r="O45" s="21">
        <v>39.2</v>
      </c>
      <c r="P45" s="21">
        <v>2.9</v>
      </c>
    </row>
    <row r="46" spans="3:16" s="28" customFormat="1" ht="37.5" customHeight="1">
      <c r="C46" s="30" t="s">
        <v>28</v>
      </c>
      <c r="D46" s="20" t="s">
        <v>29</v>
      </c>
      <c r="E46" s="31">
        <f>E48+E50+E52+E53+E54</f>
        <v>6901.886999999999</v>
      </c>
      <c r="F46" s="31">
        <v>597</v>
      </c>
      <c r="G46" s="56">
        <v>479</v>
      </c>
      <c r="H46" s="31">
        <f>H48+H50+H52+H53+H54</f>
        <v>1749.33</v>
      </c>
      <c r="I46" s="31">
        <f>I48+I50+I52+I53+I54</f>
        <v>407.898</v>
      </c>
      <c r="J46" s="31">
        <f>J48+J50+J52+J53+J54</f>
        <v>260.02</v>
      </c>
      <c r="K46" s="31">
        <v>476</v>
      </c>
      <c r="L46" s="56">
        <v>792.6</v>
      </c>
      <c r="M46" s="31">
        <f>M48+M50+M52+M53+M54</f>
        <v>816.026</v>
      </c>
      <c r="N46" s="31">
        <v>768.62</v>
      </c>
      <c r="O46" s="31">
        <f>O48+O50+O51+O53+O54</f>
        <v>449</v>
      </c>
      <c r="P46" s="31">
        <v>105.39</v>
      </c>
    </row>
    <row r="47" spans="3:16" s="28" customFormat="1" ht="30" customHeight="1">
      <c r="C47" s="94" t="s">
        <v>31</v>
      </c>
      <c r="D47" s="22" t="s">
        <v>1</v>
      </c>
      <c r="E47" s="24">
        <f aca="true" t="shared" si="6" ref="E47:E57">F47+G47+H47+I47+J47+K47+L47+M47+N47+O47+P47</f>
        <v>20676.010000000002</v>
      </c>
      <c r="F47" s="48">
        <v>989.01</v>
      </c>
      <c r="G47" s="24">
        <v>1200</v>
      </c>
      <c r="H47" s="24">
        <v>9600</v>
      </c>
      <c r="I47" s="24">
        <v>986</v>
      </c>
      <c r="J47" s="24">
        <v>1062</v>
      </c>
      <c r="K47" s="24">
        <v>1011</v>
      </c>
      <c r="L47" s="24">
        <v>1234</v>
      </c>
      <c r="M47" s="24">
        <v>885</v>
      </c>
      <c r="N47" s="24">
        <v>2132</v>
      </c>
      <c r="O47" s="24">
        <v>1500</v>
      </c>
      <c r="P47" s="24">
        <v>77</v>
      </c>
    </row>
    <row r="48" spans="3:16" s="28" customFormat="1" ht="30" customHeight="1">
      <c r="C48" s="95"/>
      <c r="D48" s="20" t="s">
        <v>29</v>
      </c>
      <c r="E48" s="21">
        <f t="shared" si="6"/>
        <v>2774.6499999999996</v>
      </c>
      <c r="F48" s="21">
        <v>137</v>
      </c>
      <c r="G48" s="21">
        <v>164</v>
      </c>
      <c r="H48" s="21">
        <v>1313.76</v>
      </c>
      <c r="I48" s="21">
        <v>134.93</v>
      </c>
      <c r="J48" s="21">
        <v>136.46</v>
      </c>
      <c r="K48" s="21">
        <v>118</v>
      </c>
      <c r="L48" s="21">
        <v>198</v>
      </c>
      <c r="M48" s="21">
        <v>20.74</v>
      </c>
      <c r="N48" s="21">
        <v>291.76</v>
      </c>
      <c r="O48" s="21">
        <v>250</v>
      </c>
      <c r="P48" s="21">
        <v>10</v>
      </c>
    </row>
    <row r="49" spans="3:16" s="28" customFormat="1" ht="30" customHeight="1">
      <c r="C49" s="94" t="s">
        <v>32</v>
      </c>
      <c r="D49" s="32" t="s">
        <v>3</v>
      </c>
      <c r="E49" s="24">
        <f t="shared" si="6"/>
        <v>22113</v>
      </c>
      <c r="F49" s="24">
        <v>2200</v>
      </c>
      <c r="G49" s="24">
        <v>1520</v>
      </c>
      <c r="H49" s="24">
        <v>0</v>
      </c>
      <c r="I49" s="24">
        <v>800</v>
      </c>
      <c r="J49" s="24">
        <v>500</v>
      </c>
      <c r="K49" s="24">
        <v>2022</v>
      </c>
      <c r="L49" s="24">
        <v>3360</v>
      </c>
      <c r="M49" s="24">
        <v>9371</v>
      </c>
      <c r="N49" s="24">
        <v>1560</v>
      </c>
      <c r="O49" s="24">
        <v>600</v>
      </c>
      <c r="P49" s="24">
        <v>180</v>
      </c>
    </row>
    <row r="50" spans="3:16" s="28" customFormat="1" ht="30" customHeight="1">
      <c r="C50" s="95"/>
      <c r="D50" s="33" t="s">
        <v>29</v>
      </c>
      <c r="E50" s="21">
        <f t="shared" si="6"/>
        <v>942.271</v>
      </c>
      <c r="F50" s="21">
        <v>66</v>
      </c>
      <c r="G50" s="21">
        <v>46</v>
      </c>
      <c r="H50" s="21">
        <v>0</v>
      </c>
      <c r="I50" s="21">
        <v>23.968</v>
      </c>
      <c r="J50" s="21">
        <v>14.06</v>
      </c>
      <c r="K50" s="21">
        <v>77</v>
      </c>
      <c r="L50" s="21">
        <v>150.7</v>
      </c>
      <c r="M50" s="21">
        <v>482.41</v>
      </c>
      <c r="N50" s="21">
        <v>46.74</v>
      </c>
      <c r="O50" s="21">
        <v>30</v>
      </c>
      <c r="P50" s="21">
        <v>5.393</v>
      </c>
    </row>
    <row r="51" spans="3:16" s="28" customFormat="1" ht="35.25" customHeight="1">
      <c r="C51" s="94" t="s">
        <v>35</v>
      </c>
      <c r="D51" s="22" t="s">
        <v>3</v>
      </c>
      <c r="E51" s="24">
        <f t="shared" si="6"/>
        <v>494</v>
      </c>
      <c r="F51" s="24">
        <v>56</v>
      </c>
      <c r="G51" s="24">
        <v>33</v>
      </c>
      <c r="H51" s="24">
        <v>152</v>
      </c>
      <c r="I51" s="24">
        <v>30</v>
      </c>
      <c r="J51" s="24">
        <v>10</v>
      </c>
      <c r="K51" s="24">
        <v>21</v>
      </c>
      <c r="L51" s="24">
        <v>124</v>
      </c>
      <c r="M51" s="24">
        <v>12</v>
      </c>
      <c r="N51" s="24">
        <v>37</v>
      </c>
      <c r="O51" s="24">
        <v>19</v>
      </c>
      <c r="P51" s="24">
        <v>0</v>
      </c>
    </row>
    <row r="52" spans="3:16" s="28" customFormat="1" ht="36" customHeight="1">
      <c r="C52" s="96"/>
      <c r="D52" s="20" t="s">
        <v>29</v>
      </c>
      <c r="E52" s="21">
        <f t="shared" si="6"/>
        <v>377.36</v>
      </c>
      <c r="F52" s="21">
        <v>50</v>
      </c>
      <c r="G52" s="21">
        <v>16</v>
      </c>
      <c r="H52" s="21">
        <v>121</v>
      </c>
      <c r="I52" s="21">
        <v>23</v>
      </c>
      <c r="J52" s="21">
        <v>6.5</v>
      </c>
      <c r="K52" s="21">
        <v>15</v>
      </c>
      <c r="L52" s="21">
        <v>56.9</v>
      </c>
      <c r="M52" s="21">
        <v>33.84</v>
      </c>
      <c r="N52" s="21">
        <v>30.12</v>
      </c>
      <c r="O52" s="21">
        <v>25</v>
      </c>
      <c r="P52" s="21">
        <v>0</v>
      </c>
    </row>
    <row r="53" spans="3:16" s="28" customFormat="1" ht="56.25" customHeight="1">
      <c r="C53" s="34" t="s">
        <v>33</v>
      </c>
      <c r="D53" s="20" t="s">
        <v>29</v>
      </c>
      <c r="E53" s="35">
        <f t="shared" si="6"/>
        <v>726.3499999999999</v>
      </c>
      <c r="F53" s="35">
        <v>94</v>
      </c>
      <c r="G53" s="35">
        <v>78</v>
      </c>
      <c r="H53" s="35">
        <v>38.57</v>
      </c>
      <c r="I53" s="35">
        <v>23</v>
      </c>
      <c r="J53" s="35">
        <v>3</v>
      </c>
      <c r="K53" s="35">
        <v>81</v>
      </c>
      <c r="L53" s="35">
        <v>209</v>
      </c>
      <c r="M53" s="35">
        <v>19.78</v>
      </c>
      <c r="N53" s="35">
        <v>50</v>
      </c>
      <c r="O53" s="35">
        <v>50</v>
      </c>
      <c r="P53" s="35">
        <v>80</v>
      </c>
    </row>
    <row r="54" spans="3:16" s="28" customFormat="1" ht="30" customHeight="1">
      <c r="C54" s="36" t="s">
        <v>34</v>
      </c>
      <c r="D54" s="20" t="s">
        <v>29</v>
      </c>
      <c r="E54" s="37">
        <f t="shared" si="6"/>
        <v>2081.256</v>
      </c>
      <c r="F54" s="44">
        <v>250</v>
      </c>
      <c r="G54" s="37">
        <v>175</v>
      </c>
      <c r="H54" s="37">
        <v>276</v>
      </c>
      <c r="I54" s="37">
        <v>203</v>
      </c>
      <c r="J54" s="37">
        <v>100</v>
      </c>
      <c r="K54" s="37">
        <v>180</v>
      </c>
      <c r="L54" s="37">
        <v>178</v>
      </c>
      <c r="M54" s="37">
        <v>259.256</v>
      </c>
      <c r="N54" s="37">
        <v>350</v>
      </c>
      <c r="O54" s="37">
        <v>100</v>
      </c>
      <c r="P54" s="37">
        <v>10</v>
      </c>
    </row>
    <row r="55" spans="3:16" s="28" customFormat="1" ht="30" customHeight="1">
      <c r="C55" s="90" t="s">
        <v>43</v>
      </c>
      <c r="D55" s="23" t="s">
        <v>1</v>
      </c>
      <c r="E55" s="24">
        <f t="shared" si="6"/>
        <v>669</v>
      </c>
      <c r="F55" s="49">
        <v>0</v>
      </c>
      <c r="G55" s="24">
        <v>40</v>
      </c>
      <c r="H55" s="24">
        <v>200</v>
      </c>
      <c r="I55" s="24">
        <v>70</v>
      </c>
      <c r="J55" s="24">
        <v>100</v>
      </c>
      <c r="K55" s="24">
        <v>81</v>
      </c>
      <c r="L55" s="24"/>
      <c r="M55" s="24">
        <v>78</v>
      </c>
      <c r="N55" s="24">
        <v>100</v>
      </c>
      <c r="O55" s="24"/>
      <c r="P55" s="24">
        <v>0</v>
      </c>
    </row>
    <row r="56" spans="3:16" s="28" customFormat="1" ht="30" customHeight="1" thickBot="1">
      <c r="C56" s="91"/>
      <c r="D56" s="7" t="s">
        <v>29</v>
      </c>
      <c r="E56" s="21">
        <f t="shared" si="6"/>
        <v>341.236</v>
      </c>
      <c r="F56" s="21">
        <v>0</v>
      </c>
      <c r="G56" s="21">
        <v>5</v>
      </c>
      <c r="H56" s="21">
        <v>46.41</v>
      </c>
      <c r="I56" s="21">
        <v>14.77</v>
      </c>
      <c r="J56" s="21">
        <v>30</v>
      </c>
      <c r="K56" s="21">
        <v>18</v>
      </c>
      <c r="L56" s="21">
        <v>160</v>
      </c>
      <c r="M56" s="21">
        <v>22.156</v>
      </c>
      <c r="N56" s="21">
        <v>44.9</v>
      </c>
      <c r="O56" s="21"/>
      <c r="P56" s="21">
        <v>0</v>
      </c>
    </row>
    <row r="57" spans="1:16" s="28" customFormat="1" ht="37.5" customHeight="1" thickBot="1">
      <c r="A57" s="38"/>
      <c r="B57" s="39"/>
      <c r="C57" s="40" t="s">
        <v>44</v>
      </c>
      <c r="D57" s="41" t="s">
        <v>30</v>
      </c>
      <c r="E57" s="42">
        <f t="shared" si="6"/>
        <v>3892.3</v>
      </c>
      <c r="F57" s="45">
        <v>288</v>
      </c>
      <c r="G57" s="42">
        <v>1000</v>
      </c>
      <c r="H57" s="42">
        <v>184.11</v>
      </c>
      <c r="I57" s="42">
        <v>1102.59</v>
      </c>
      <c r="J57" s="42">
        <v>130</v>
      </c>
      <c r="K57" s="42">
        <v>201</v>
      </c>
      <c r="L57" s="42">
        <v>208</v>
      </c>
      <c r="M57" s="42">
        <v>394.32</v>
      </c>
      <c r="N57" s="42">
        <v>94.28</v>
      </c>
      <c r="O57" s="42">
        <v>200</v>
      </c>
      <c r="P57" s="42">
        <v>90</v>
      </c>
    </row>
    <row r="58" spans="1:16" s="28" customFormat="1" ht="16.5" customHeight="1">
      <c r="A58" s="52"/>
      <c r="B58" s="52"/>
      <c r="C58" s="53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3:16" ht="24" customHeight="1"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ht="10.5" customHeight="1">
      <c r="C60" s="29"/>
    </row>
    <row r="61" ht="10.5" customHeight="1"/>
    <row r="62" ht="10.5" customHeight="1">
      <c r="C62" s="1" t="s">
        <v>13</v>
      </c>
    </row>
    <row r="63" ht="10.5" customHeight="1"/>
    <row r="64" ht="10.5" customHeight="1"/>
    <row r="65" ht="9.75" customHeight="1"/>
    <row r="66" ht="10.5" customHeight="1"/>
    <row r="67" ht="10.5" customHeight="1"/>
    <row r="68" ht="10.5" customHeight="1"/>
    <row r="69" ht="11.25" customHeight="1"/>
    <row r="71" ht="11.25" customHeight="1"/>
    <row r="72" ht="12" customHeight="1"/>
  </sheetData>
  <sheetProtection/>
  <mergeCells count="39">
    <mergeCell ref="C59:P59"/>
    <mergeCell ref="C55:C56"/>
    <mergeCell ref="C2:P2"/>
    <mergeCell ref="C3:P3"/>
    <mergeCell ref="C49:C50"/>
    <mergeCell ref="C51:C52"/>
    <mergeCell ref="C44:C45"/>
    <mergeCell ref="C47:C48"/>
    <mergeCell ref="C40:C41"/>
    <mergeCell ref="C42:C43"/>
    <mergeCell ref="C36:C37"/>
    <mergeCell ref="C38:C39"/>
    <mergeCell ref="C32:C33"/>
    <mergeCell ref="C34:C35"/>
    <mergeCell ref="C26:C27"/>
    <mergeCell ref="C30:C31"/>
    <mergeCell ref="C22:C23"/>
    <mergeCell ref="C24:C25"/>
    <mergeCell ref="C17:C18"/>
    <mergeCell ref="C19:C20"/>
    <mergeCell ref="C13:C14"/>
    <mergeCell ref="C15:C16"/>
    <mergeCell ref="C9:C10"/>
    <mergeCell ref="C11:C12"/>
    <mergeCell ref="M4:M6"/>
    <mergeCell ref="N4:N6"/>
    <mergeCell ref="O4:O6"/>
    <mergeCell ref="P4:P6"/>
    <mergeCell ref="H4:H6"/>
    <mergeCell ref="Q4:AF4"/>
    <mergeCell ref="I4:I6"/>
    <mergeCell ref="J4:J6"/>
    <mergeCell ref="K4:K6"/>
    <mergeCell ref="L4:L6"/>
    <mergeCell ref="C4:C6"/>
    <mergeCell ref="D4:D6"/>
    <mergeCell ref="E4:E6"/>
    <mergeCell ref="F4:F6"/>
    <mergeCell ref="G4:G6"/>
  </mergeCells>
  <printOptions/>
  <pageMargins left="0.25" right="0.25" top="0.75" bottom="0.75" header="0.3" footer="0.3"/>
  <pageSetup horizontalDpi="600" verticalDpi="600" orientation="landscape" paperSize="9" scale="50" r:id="rId1"/>
  <rowBreaks count="1" manualBreakCount="1">
    <brk id="28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VA_CUSTOMER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Кункевич Татьяна Викторовна</cp:lastModifiedBy>
  <cp:lastPrinted>2021-02-04T14:52:17Z</cp:lastPrinted>
  <dcterms:created xsi:type="dcterms:W3CDTF">2001-05-16T08:42:33Z</dcterms:created>
  <dcterms:modified xsi:type="dcterms:W3CDTF">2021-02-11T08:20:09Z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